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/>
  <bookViews>
    <workbookView xWindow="0" yWindow="0" windowWidth="23040" windowHeight="9060"/>
  </bookViews>
  <sheets>
    <sheet name="Tonery" sheetId="1" r:id="rId1"/>
  </sheets>
  <externalReferences>
    <externalReference r:id="rId2"/>
  </externalReferences>
  <definedNames>
    <definedName name="_xlnm.Print_Area" localSheetId="0">Tonery!$B$1:$S$12</definedName>
  </definedNames>
  <calcPr calcId="125725"/>
</workbook>
</file>

<file path=xl/calcChain.xml><?xml version="1.0" encoding="utf-8"?>
<calcChain xmlns="http://schemas.openxmlformats.org/spreadsheetml/2006/main">
  <c r="R8" i="1"/>
  <c r="S8"/>
  <c r="S9" l="1"/>
  <c r="R9"/>
  <c r="S7"/>
  <c r="R7"/>
  <c r="P12" l="1"/>
  <c r="Q12"/>
</calcChain>
</file>

<file path=xl/sharedStrings.xml><?xml version="1.0" encoding="utf-8"?>
<sst xmlns="http://schemas.openxmlformats.org/spreadsheetml/2006/main" count="57" uniqueCount="49">
  <si>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</si>
  <si>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</si>
  <si>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</si>
  <si>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</si>
  <si>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</si>
  <si>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</si>
  <si>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</si>
  <si>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</si>
  <si>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</si>
  <si>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</si>
  <si>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</si>
  <si>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</si>
  <si>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</si>
  <si>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</si>
  <si>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</si>
  <si>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ks</t>
  </si>
  <si>
    <t xml:space="preserve">Název </t>
  </si>
  <si>
    <t>Měrná jednotka [MJ]</t>
  </si>
  <si>
    <t xml:space="preserve">Popis </t>
  </si>
  <si>
    <t xml:space="preserve">Fakturace </t>
  </si>
  <si>
    <t>Samostatná faktura</t>
  </si>
  <si>
    <t>NE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</si>
  <si>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</si>
  <si>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</si>
  <si>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</si>
  <si>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</si>
  <si>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</si>
  <si>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</si>
  <si>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</si>
  <si>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</si>
  <si>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Příloha č. 2 Kupní smlouvy - technická specifikace
Tonery (II.) 008 - 2021 (originální)</t>
  </si>
  <si>
    <t>Toner do tiskárny BROTHER laser DCP-L2532DW (DCPL2532DWYJ1) - černý</t>
  </si>
  <si>
    <t>ANO</t>
  </si>
  <si>
    <t>Originální toner. Výtěžnost 41 000 stran.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</si>
  <si>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</si>
  <si>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Technická 8, 
301 00 Plzeň, 
Fakulta aplikovaných věd - NTIS-VP5,
kancelář UC260 (v době nepřítomnosti UC226)</t>
  </si>
  <si>
    <t>ŠUZ - Denisa Hrubá, 
Tel.: 37763 1856,
kratkad@suz.zcu.cz</t>
  </si>
  <si>
    <t xml:space="preserve">Univerzitní 8, 
301 00 Plzeň, 
Rektorát - Školící a ubytovací zařízení Nečtiny,
místnost UR 116 </t>
  </si>
  <si>
    <t>EO - Václava Vlková, 
Tel.: 37763 1146,
vlkovav@rek.zcu.cz</t>
  </si>
  <si>
    <t>Univerzitní 8,
301 00 Plzeň,
Rektorát - Ekonnomický odbor, 
místnost UR 221</t>
  </si>
  <si>
    <t>KMA - Mgr. Jakub Pendl, pendl@kma.zcu.cz
nebo
Lenka Janečková, Tel.: 37763 2616,
 lenkaja@kma.zcu.cz</t>
  </si>
  <si>
    <t>Název projektu: Strukturální vlastnosti tříd grafů charakterizovaných zakázanými podgrafy
Číslo projektu: GA20-09525S</t>
  </si>
  <si>
    <t>Toner do tiskárny HP LaserJet M608 - černý</t>
  </si>
  <si>
    <t>Toner do tiskárny HP Laser Jet Pro 400 M404dn - černý</t>
  </si>
  <si>
    <t>Originální toner. Výtěžnost až 3 000 stran.</t>
  </si>
  <si>
    <t>Originální toner. Výtěžnost 10 000 stran.</t>
  </si>
  <si>
    <t>Brother originální toner TN2421, black, 3000str., Brother DCP-L2532DW</t>
  </si>
  <si>
    <t>HP originální toner CF237Y, black, 41000str., HP LJ Enterprise Flow M608</t>
  </si>
  <si>
    <t>HP originální toner CF259X black, 10000str., HP LJ Pro M404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</si>
</sst>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20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4">
    <xf numFmtId="0" fontId="0" fillId="0" borderId="0" xfId="0"/>
    <xf numFmtId="164" fontId="0" fillId="3" borderId="4" xfId="0" applyNumberFormat="1" applyFill="1" applyBorder="1" applyAlignment="1" applyProtection="1">
      <alignment horizontal="right" vertical="center" indent="1"/>
    </xf>
    <xf numFmtId="0" fontId="0" fillId="3" borderId="4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4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8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0" borderId="6" xfId="0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vertical="center" wrapText="1"/>
    </xf>
    <xf numFmtId="0" fontId="0" fillId="0" borderId="6" xfId="0" applyBorder="1" applyProtection="1"/>
    <xf numFmtId="0" fontId="0" fillId="0" borderId="7" xfId="0" applyBorder="1" applyProtection="1"/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0" fontId="11" fillId="4" borderId="4" xfId="0" applyFont="1" applyFill="1" applyBorder="1" applyAlignment="1" applyProtection="1">
      <alignment horizontal="left" vertical="center" wrapText="1" indent="1"/>
      <protection locked="0"/>
    </xf>
    <xf numFmtId="164" fontId="11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1/Tonery%202021/04%20-%2025.01.2020%20DNS%20-%20Tonery%20KOMPATIBILN&#205;/oprava%208219-0040-20%20%20PS%20Kegler%20TONERY%20%20leden%20202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onery"/>
      <sheetName val="SOP_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59"/>
  <sheetViews>
    <sheetView tabSelected="1" topLeftCell="M4" zoomScale="115" zoomScaleNormal="115" workbookViewId="0">
      <selection activeCell="Q7" sqref="Q7"/>
    </sheetView>
  </sheetViews>
  <sheetFormatPr defaultColWidth="8.85546875" defaultRowHeight="15"/>
  <cols>
    <col min="1" max="1" width="1.42578125" style="3" bestFit="1" customWidth="1"/>
    <col min="2" max="2" width="5.7109375" style="3" bestFit="1" customWidth="1"/>
    <col min="3" max="3" width="43.28515625" style="6" bestFit="1" customWidth="1"/>
    <col min="4" max="4" width="9.7109375" style="59" bestFit="1" customWidth="1"/>
    <col min="5" max="5" width="10.7109375" style="60" customWidth="1"/>
    <col min="6" max="6" width="42" style="6" customWidth="1"/>
    <col min="7" max="7" width="29.5703125" style="6" bestFit="1" customWidth="1"/>
    <col min="8" max="8" width="20.5703125" style="6" bestFit="1" customWidth="1"/>
    <col min="9" max="9" width="19" style="6" bestFit="1" customWidth="1"/>
    <col min="10" max="10" width="41.28515625" style="3" customWidth="1"/>
    <col min="11" max="11" width="20.7109375" style="3" hidden="1" customWidth="1"/>
    <col min="12" max="12" width="37" style="3" customWidth="1"/>
    <col min="13" max="13" width="41.5703125" style="3" customWidth="1"/>
    <col min="14" max="14" width="26" style="6" customWidth="1"/>
    <col min="15" max="15" width="16.5703125" style="6" hidden="1" customWidth="1"/>
    <col min="16" max="16" width="20" style="3" customWidth="1"/>
    <col min="17" max="17" width="24.28515625" style="3" customWidth="1"/>
    <col min="18" max="18" width="20.7109375" style="3" bestFit="1" customWidth="1"/>
    <col min="19" max="19" width="19.7109375" style="3" bestFit="1" customWidth="1"/>
    <col min="20" max="20" width="11.140625" style="3" hidden="1" customWidth="1"/>
    <col min="21" max="21" width="52.28515625" style="7" bestFit="1" customWidth="1"/>
    <col min="22" max="16384" width="8.85546875" style="3"/>
  </cols>
  <sheetData>
    <row r="1" spans="1:21" ht="39" customHeight="1">
      <c r="B1" s="63" t="s">
        <v>30</v>
      </c>
      <c r="C1" s="64"/>
      <c r="D1" s="4"/>
      <c r="E1" s="5"/>
    </row>
    <row r="2" spans="1:21" ht="18.75" customHeight="1">
      <c r="B2" s="8"/>
      <c r="C2" s="3"/>
      <c r="D2" s="8"/>
      <c r="E2" s="9"/>
      <c r="F2" s="10"/>
      <c r="G2" s="11"/>
      <c r="H2" s="11"/>
      <c r="I2" s="12"/>
      <c r="N2" s="10"/>
      <c r="O2" s="10"/>
      <c r="P2" s="13"/>
      <c r="Q2" s="13"/>
      <c r="S2" s="13"/>
      <c r="T2" s="14"/>
      <c r="U2" s="15"/>
    </row>
    <row r="3" spans="1:21" ht="21.6" customHeight="1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3"/>
      <c r="N3" s="20"/>
      <c r="O3" s="20"/>
      <c r="P3" s="20"/>
      <c r="Q3" s="20"/>
      <c r="R3" s="20"/>
      <c r="S3" s="20"/>
    </row>
    <row r="4" spans="1:21" ht="21.6" customHeight="1" thickBot="1">
      <c r="B4" s="21"/>
      <c r="C4" s="22" t="s">
        <v>1</v>
      </c>
      <c r="D4" s="18"/>
      <c r="E4" s="18"/>
      <c r="F4" s="18"/>
      <c r="G4" s="18"/>
      <c r="H4" s="13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1:21" ht="34.5" customHeight="1" thickBot="1">
      <c r="B5" s="23"/>
      <c r="C5" s="24"/>
      <c r="D5" s="25"/>
      <c r="E5" s="25"/>
      <c r="F5" s="10"/>
      <c r="G5" s="26" t="s">
        <v>2</v>
      </c>
      <c r="H5" s="10"/>
      <c r="I5" s="10"/>
      <c r="N5" s="27"/>
      <c r="O5" s="27"/>
      <c r="Q5" s="26" t="s">
        <v>2</v>
      </c>
      <c r="U5" s="12"/>
    </row>
    <row r="6" spans="1:21" ht="72.599999999999994" customHeight="1" thickTop="1" thickBot="1">
      <c r="B6" s="28" t="s">
        <v>3</v>
      </c>
      <c r="C6" s="29" t="s">
        <v>16</v>
      </c>
      <c r="D6" s="30" t="s">
        <v>4</v>
      </c>
      <c r="E6" s="29" t="s">
        <v>17</v>
      </c>
      <c r="F6" s="29" t="s">
        <v>18</v>
      </c>
      <c r="G6" s="31" t="s">
        <v>5</v>
      </c>
      <c r="H6" s="29" t="s">
        <v>19</v>
      </c>
      <c r="I6" s="29" t="s">
        <v>22</v>
      </c>
      <c r="J6" s="30" t="s">
        <v>34</v>
      </c>
      <c r="K6" s="29" t="s">
        <v>23</v>
      </c>
      <c r="L6" s="32" t="s">
        <v>24</v>
      </c>
      <c r="M6" s="29" t="s">
        <v>25</v>
      </c>
      <c r="N6" s="29" t="s">
        <v>26</v>
      </c>
      <c r="O6" s="29" t="s">
        <v>27</v>
      </c>
      <c r="P6" s="30" t="s">
        <v>6</v>
      </c>
      <c r="Q6" s="33" t="s">
        <v>7</v>
      </c>
      <c r="R6" s="34" t="s">
        <v>8</v>
      </c>
      <c r="S6" s="34" t="s">
        <v>9</v>
      </c>
      <c r="T6" s="29" t="s">
        <v>28</v>
      </c>
      <c r="U6" s="29" t="s">
        <v>29</v>
      </c>
    </row>
    <row r="7" spans="1:21" ht="92.45" customHeight="1" thickTop="1" thickBot="1">
      <c r="A7" s="35"/>
      <c r="B7" s="36">
        <v>1</v>
      </c>
      <c r="C7" s="37" t="s">
        <v>31</v>
      </c>
      <c r="D7" s="38">
        <v>1</v>
      </c>
      <c r="E7" s="39" t="s">
        <v>15</v>
      </c>
      <c r="F7" s="40" t="s">
        <v>44</v>
      </c>
      <c r="G7" s="61" t="s">
        <v>46</v>
      </c>
      <c r="H7" s="41" t="s">
        <v>20</v>
      </c>
      <c r="I7" s="42" t="s">
        <v>32</v>
      </c>
      <c r="J7" s="41" t="s">
        <v>41</v>
      </c>
      <c r="K7" s="42"/>
      <c r="L7" s="43" t="s">
        <v>40</v>
      </c>
      <c r="M7" s="43" t="s">
        <v>35</v>
      </c>
      <c r="N7" s="44">
        <v>14</v>
      </c>
      <c r="O7" s="45">
        <v>1550</v>
      </c>
      <c r="P7" s="1">
        <v>1550</v>
      </c>
      <c r="Q7" s="62">
        <v>1470</v>
      </c>
      <c r="R7" s="46">
        <f t="shared" ref="R7:R9" si="0">D7*Q7</f>
        <v>1470</v>
      </c>
      <c r="S7" s="47" t="str">
        <f t="shared" ref="S7:S9" si="1">IF(ISNUMBER(Q7), IF(Q7&gt;P7,"NEVYHOVUJE","VYHOVUJE")," ")</f>
        <v>VYHOVUJE</v>
      </c>
      <c r="T7" s="2"/>
      <c r="U7" s="42" t="s">
        <v>10</v>
      </c>
    </row>
    <row r="8" spans="1:21" ht="67.900000000000006" customHeight="1" thickTop="1" thickBot="1">
      <c r="A8" s="35"/>
      <c r="B8" s="36">
        <v>2</v>
      </c>
      <c r="C8" s="37" t="s">
        <v>42</v>
      </c>
      <c r="D8" s="38">
        <v>2</v>
      </c>
      <c r="E8" s="39" t="s">
        <v>15</v>
      </c>
      <c r="F8" s="48" t="s">
        <v>33</v>
      </c>
      <c r="G8" s="61" t="s">
        <v>47</v>
      </c>
      <c r="H8" s="41" t="s">
        <v>20</v>
      </c>
      <c r="I8" s="42" t="s">
        <v>21</v>
      </c>
      <c r="J8" s="42"/>
      <c r="K8" s="42"/>
      <c r="L8" s="43" t="s">
        <v>36</v>
      </c>
      <c r="M8" s="43" t="s">
        <v>37</v>
      </c>
      <c r="N8" s="44">
        <v>14</v>
      </c>
      <c r="O8" s="45">
        <v>26000</v>
      </c>
      <c r="P8" s="1">
        <v>13000</v>
      </c>
      <c r="Q8" s="62">
        <v>7384</v>
      </c>
      <c r="R8" s="46">
        <f t="shared" ref="R8" si="2">D8*Q8</f>
        <v>14768</v>
      </c>
      <c r="S8" s="47" t="str">
        <f t="shared" ref="S8" si="3">IF(ISNUMBER(Q8), IF(Q8&gt;P8,"NEVYHOVUJE","VYHOVUJE")," ")</f>
        <v>VYHOVUJE</v>
      </c>
      <c r="T8" s="2"/>
      <c r="U8" s="42" t="s">
        <v>10</v>
      </c>
    </row>
    <row r="9" spans="1:21" ht="76.150000000000006" customHeight="1" thickTop="1" thickBot="1">
      <c r="A9" s="49"/>
      <c r="B9" s="36">
        <v>3</v>
      </c>
      <c r="C9" s="37" t="s">
        <v>43</v>
      </c>
      <c r="D9" s="38">
        <v>1</v>
      </c>
      <c r="E9" s="39" t="s">
        <v>15</v>
      </c>
      <c r="F9" s="40" t="s">
        <v>45</v>
      </c>
      <c r="G9" s="61" t="s">
        <v>48</v>
      </c>
      <c r="H9" s="41" t="s">
        <v>20</v>
      </c>
      <c r="I9" s="42" t="s">
        <v>21</v>
      </c>
      <c r="J9" s="42"/>
      <c r="K9" s="42"/>
      <c r="L9" s="43" t="s">
        <v>38</v>
      </c>
      <c r="M9" s="43" t="s">
        <v>39</v>
      </c>
      <c r="N9" s="44">
        <v>14</v>
      </c>
      <c r="O9" s="45">
        <v>4000</v>
      </c>
      <c r="P9" s="1">
        <v>4000</v>
      </c>
      <c r="Q9" s="62">
        <v>3853</v>
      </c>
      <c r="R9" s="46">
        <f t="shared" si="0"/>
        <v>3853</v>
      </c>
      <c r="S9" s="47" t="str">
        <f t="shared" si="1"/>
        <v>VYHOVUJE</v>
      </c>
      <c r="T9" s="2"/>
      <c r="U9" s="42" t="s">
        <v>10</v>
      </c>
    </row>
    <row r="10" spans="1:21" ht="13.5" customHeight="1" thickTop="1" thickBot="1">
      <c r="C10" s="3"/>
      <c r="D10" s="3"/>
      <c r="E10" s="3"/>
      <c r="F10" s="3"/>
      <c r="G10" s="3"/>
      <c r="H10" s="3"/>
      <c r="I10" s="3"/>
      <c r="N10" s="3"/>
      <c r="O10" s="3"/>
      <c r="R10" s="50"/>
    </row>
    <row r="11" spans="1:21" ht="60.75" customHeight="1" thickTop="1" thickBot="1">
      <c r="B11" s="65" t="s">
        <v>11</v>
      </c>
      <c r="C11" s="66"/>
      <c r="D11" s="66"/>
      <c r="E11" s="66"/>
      <c r="F11" s="66"/>
      <c r="G11" s="66"/>
      <c r="H11" s="51"/>
      <c r="I11" s="51"/>
      <c r="J11" s="51"/>
      <c r="K11" s="52"/>
      <c r="L11" s="12"/>
      <c r="M11" s="12"/>
      <c r="N11" s="53"/>
      <c r="O11" s="53"/>
      <c r="P11" s="54" t="s">
        <v>12</v>
      </c>
      <c r="Q11" s="67" t="s">
        <v>13</v>
      </c>
      <c r="R11" s="68"/>
      <c r="S11" s="69"/>
      <c r="T11" s="27"/>
      <c r="U11" s="55"/>
    </row>
    <row r="12" spans="1:21" ht="33" customHeight="1" thickTop="1" thickBot="1">
      <c r="B12" s="70" t="s">
        <v>14</v>
      </c>
      <c r="C12" s="70"/>
      <c r="D12" s="70"/>
      <c r="E12" s="70"/>
      <c r="F12" s="70"/>
      <c r="G12" s="70"/>
      <c r="H12" s="56"/>
      <c r="K12" s="8"/>
      <c r="L12" s="8"/>
      <c r="M12" s="8"/>
      <c r="N12" s="57"/>
      <c r="O12" s="57"/>
      <c r="P12" s="58">
        <f>SUM(O7:O9)</f>
        <v>31550</v>
      </c>
      <c r="Q12" s="71">
        <f>SUM(R7:R9)</f>
        <v>20091</v>
      </c>
      <c r="R12" s="72"/>
      <c r="S12" s="73"/>
    </row>
    <row r="13" spans="1:21" ht="14.25" customHeight="1" thickTop="1"/>
    <row r="14" spans="1:21" ht="14.25" customHeight="1"/>
    <row r="15" spans="1:21" ht="14.25" customHeight="1"/>
    <row r="16" spans="1:21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</sheetData>
  <sheetProtection password="C143" sheet="1" objects="1" scenarios="1"/>
  <mergeCells count="5">
    <mergeCell ref="B1:C1"/>
    <mergeCell ref="B11:G11"/>
    <mergeCell ref="Q11:S11"/>
    <mergeCell ref="B12:G12"/>
    <mergeCell ref="Q12:S12"/>
  </mergeCells>
  <conditionalFormatting sqref="B7:B9">
    <cfRule type="containsBlanks" dxfId="8" priority="54">
      <formula>LEN(TRIM(B7))=0</formula>
    </cfRule>
  </conditionalFormatting>
  <conditionalFormatting sqref="B7:B9">
    <cfRule type="cellIs" dxfId="7" priority="49" operator="greaterThanOrEqual">
      <formula>1</formula>
    </cfRule>
  </conditionalFormatting>
  <conditionalFormatting sqref="S7:S9">
    <cfRule type="cellIs" dxfId="6" priority="46" operator="equal">
      <formula>"VYHOVUJE"</formula>
    </cfRule>
  </conditionalFormatting>
  <conditionalFormatting sqref="S7:S9">
    <cfRule type="cellIs" dxfId="5" priority="45" operator="equal">
      <formula>"NEVYHOVUJE"</formula>
    </cfRule>
  </conditionalFormatting>
  <conditionalFormatting sqref="G7:G9 Q7:Q9">
    <cfRule type="containsBlanks" dxfId="4" priority="26">
      <formula>LEN(TRIM(G7))=0</formula>
    </cfRule>
  </conditionalFormatting>
  <conditionalFormatting sqref="G7:G9 Q7:Q9">
    <cfRule type="notContainsBlanks" dxfId="3" priority="24">
      <formula>LEN(TRIM(G7))&gt;0</formula>
    </cfRule>
  </conditionalFormatting>
  <conditionalFormatting sqref="G7:G9 Q7:Q9">
    <cfRule type="notContainsBlanks" dxfId="2" priority="23">
      <formula>LEN(TRIM(G7))&gt;0</formula>
    </cfRule>
  </conditionalFormatting>
  <conditionalFormatting sqref="G7:G9">
    <cfRule type="notContainsBlanks" dxfId="1" priority="22">
      <formula>LEN(TRIM(G7))&gt;0</formula>
    </cfRule>
  </conditionalFormatting>
  <conditionalFormatting sqref="D7:D9">
    <cfRule type="containsBlanks" dxfId="0" priority="3">
      <formula>LEN(TRIM(D7))=0</formula>
    </cfRule>
  </conditionalFormatting>
  <dataValidations count="3">
    <dataValidation type="list" showInputMessage="1" showErrorMessage="1" sqref="I7:I8">
      <formula1>"ANO,NE"</formula1>
    </dataValidation>
    <dataValidation type="list" showInputMessage="1" showErrorMessage="1" sqref="E7:E9">
      <formula1>"ks,bal,sada,"</formula1>
    </dataValidation>
    <dataValidation type="list" allowBlank="1" showInputMessage="1" showErrorMessage="1" sqref="I9">
      <formula1>"ANO,NE"</formula1>
    </dataValidation>
  </dataValidations>
  <pageMargins left="0.15748031496062992" right="0.19685039370078741" top="0.42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revision>1</cp:revision>
  <cp:lastPrinted>2021-02-28T18:04:26Z</cp:lastPrinted>
  <dcterms:created xsi:type="dcterms:W3CDTF">2014-03-05T12:43:32Z</dcterms:created>
  <dcterms:modified xsi:type="dcterms:W3CDTF">2021-03-01T12:16:56Z</dcterms:modified>
</cp:coreProperties>
</file>